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<sst xmlns="http://schemas.openxmlformats.org/spreadsheetml/2006/main" count="166" uniqueCount="119">
  <si>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</si>
  <si>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</si>
  <si>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</si>
  <si>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</si>
  <si>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</si>
  <si>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</si>
  <si>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</si>
  <si>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</si>
  <si>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</si>
  <si>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</si>
  <si>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</si>
  <si>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</si>
  <si>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</si>
  <si>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</si>
  <si>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</si>
  <si>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</si>
  <si>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</si>
  <si>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</si>
  <si>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</si>
  <si>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</si>
  <si>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</si>
  <si>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</si>
  <si>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</si>
  <si>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</si>
  <si>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</si>
  <si>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</si>
  <si>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</si>
  <si>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</si>
  <si>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</si>
  <si>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</si>
  <si>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</si>
  <si>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</si>
  <si>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</si>
  <si>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</si>
  <si>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</si>
  <si>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</si>
  <si>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</si>
  <si>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</si>
  <si>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</si>
  <si>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</si>
  <si>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</si>
  <si>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</si>
  <si>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</si>
  <si>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</si>
  <si>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</si>
  <si>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</si>
  <si>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</si>
  <si>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</si>
  <si>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</si>
  <si>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</si>
  <si>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</si>
  <si>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</si>
  <si>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</si>
  <si>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</si>
  <si>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</si>
  <si>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</si>
  <si>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</si>
  <si>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</si>
  <si>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</si>
  <si>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</si>
  <si>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</si>
  <si>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</si>
  <si>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</si>
  <si>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</si>
  <si>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</si>
  <si>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</si>
  <si>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</si>
  <si>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</si>
  <si>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</si>
  <si>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</si>
  <si>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</si>
  <si>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</si>
  <si>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</si>
  <si>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</si>
  <si>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</si>
  <si>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</si>
  <si>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</si>
  <si>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</si>
  <si>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</si>
  <si>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</si>
  <si>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</si>
  <si>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</si>
  <si>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</si>
  <si>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</si>
  <si>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</si>
  <si>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</si>
  <si>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</si>
  <si>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</si>
  <si>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</si>
  <si>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</si>
  <si>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</si>
  <si>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</si>
  <si>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</si>
  <si>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</si>
  <si>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</si>
  <si>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</si>
  <si>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</si>
  <si>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</si>
  <si>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</si>
  <si>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</si>
  <si>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</si>
  <si>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</si>
  <si>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</si>
  <si>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</si>
  <si>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</si>
  <si>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</si>
  <si>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</si>
  <si>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</si>
  <si>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</si>
  <si>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</si>
  <si>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</si>
  <si>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</si>
  <si>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</si>
  <si>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</si>
  <si>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</si>
  <si>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</si>
  <si>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</si>
  <si>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</si>
  <si>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23.07.2015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</si>
</sst>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24991.499999999993</c:v>
                </c:pt>
                <c:pt idx="1">
                  <c:v>21340.199999999997</c:v>
                </c:pt>
                <c:pt idx="2">
                  <c:v>988.8999999999999</c:v>
                </c:pt>
                <c:pt idx="3">
                  <c:v>2662.399999999996</c:v>
                </c:pt>
              </c:numCache>
            </c:numRef>
          </c:val>
          <c:shape val="box"/>
        </c:ser>
        <c:shape val="box"/>
        <c:axId val="32804104"/>
        <c:axId val="26801481"/>
      </c:bar3D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201000.10000000006</c:v>
                </c:pt>
                <c:pt idx="1">
                  <c:v>103832.09999999999</c:v>
                </c:pt>
                <c:pt idx="2">
                  <c:v>152552.49999999997</c:v>
                </c:pt>
                <c:pt idx="3">
                  <c:v>9</c:v>
                </c:pt>
                <c:pt idx="4">
                  <c:v>10094.499999999998</c:v>
                </c:pt>
                <c:pt idx="5">
                  <c:v>36411.70000000001</c:v>
                </c:pt>
                <c:pt idx="6">
                  <c:v>184</c:v>
                </c:pt>
                <c:pt idx="7">
                  <c:v>1748.4000000000815</c:v>
                </c:pt>
              </c:numCache>
            </c:numRef>
          </c:val>
          <c:shape val="box"/>
        </c:ser>
        <c:shape val="box"/>
        <c:axId val="39886738"/>
        <c:axId val="23436323"/>
      </c:bar3D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117582.39999999995</c:v>
                </c:pt>
                <c:pt idx="1">
                  <c:v>106437.30000000002</c:v>
                </c:pt>
                <c:pt idx="2">
                  <c:v>92286.59999999996</c:v>
                </c:pt>
                <c:pt idx="3">
                  <c:v>3946.6999999999994</c:v>
                </c:pt>
                <c:pt idx="4">
                  <c:v>1584.3</c:v>
                </c:pt>
                <c:pt idx="5">
                  <c:v>12747</c:v>
                </c:pt>
                <c:pt idx="6">
                  <c:v>666.8</c:v>
                </c:pt>
                <c:pt idx="7">
                  <c:v>6350.999999999988</c:v>
                </c:pt>
              </c:numCache>
            </c:numRef>
          </c:val>
          <c:shape val="box"/>
        </c:ser>
        <c:shape val="box"/>
        <c:axId val="9600316"/>
        <c:axId val="19293981"/>
      </c:bar3D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25417.399999999994</c:v>
                </c:pt>
                <c:pt idx="1">
                  <c:v>18552.2</c:v>
                </c:pt>
                <c:pt idx="2">
                  <c:v>1245.3</c:v>
                </c:pt>
                <c:pt idx="3">
                  <c:v>349.8</c:v>
                </c:pt>
                <c:pt idx="4">
                  <c:v>17</c:v>
                </c:pt>
                <c:pt idx="5">
                  <c:v>5253.099999999993</c:v>
                </c:pt>
              </c:numCache>
            </c:numRef>
          </c:val>
          <c:shape val="box"/>
        </c:ser>
        <c:shape val="box"/>
        <c:axId val="39428102"/>
        <c:axId val="19308599"/>
      </c:bar3D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7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7552.000000000001</c:v>
                </c:pt>
                <c:pt idx="1">
                  <c:v>4839.4</c:v>
                </c:pt>
                <c:pt idx="3">
                  <c:v>113.10000000000001</c:v>
                </c:pt>
                <c:pt idx="4">
                  <c:v>400.10000000000014</c:v>
                </c:pt>
                <c:pt idx="5">
                  <c:v>2199.400000000001</c:v>
                </c:pt>
              </c:numCache>
            </c:numRef>
          </c:val>
          <c:shape val="box"/>
        </c:ser>
        <c:shape val="box"/>
        <c:axId val="39559664"/>
        <c:axId val="20492657"/>
      </c:bar3D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92657"/>
        <c:crosses val="autoZero"/>
        <c:auto val="1"/>
        <c:lblOffset val="100"/>
        <c:tickLblSkip val="2"/>
        <c:noMultiLvlLbl val="0"/>
      </c:catAx>
      <c:valAx>
        <c:axId val="20492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9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1534.9999999999998</c:v>
                </c:pt>
                <c:pt idx="1">
                  <c:v>751.9999999999999</c:v>
                </c:pt>
                <c:pt idx="2">
                  <c:v>107</c:v>
                </c:pt>
                <c:pt idx="3">
                  <c:v>239.30000000000004</c:v>
                </c:pt>
                <c:pt idx="4">
                  <c:v>367.2</c:v>
                </c:pt>
                <c:pt idx="5">
                  <c:v>69.49999999999983</c:v>
                </c:pt>
              </c:numCache>
            </c:numRef>
          </c:val>
          <c:shape val="box"/>
        </c:ser>
        <c:shape val="box"/>
        <c:axId val="50216186"/>
        <c:axId val="49292491"/>
      </c:bar3D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92491"/>
        <c:crosses val="autoZero"/>
        <c:auto val="1"/>
        <c:lblOffset val="100"/>
        <c:tickLblSkip val="1"/>
        <c:noMultiLvlLbl val="0"/>
      </c:catAx>
      <c:valAx>
        <c:axId val="49292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29557.500000000007</c:v>
                </c:pt>
              </c:numCache>
            </c:numRef>
          </c:val>
          <c:shape val="box"/>
        </c:ser>
        <c:shape val="box"/>
        <c:axId val="40979236"/>
        <c:axId val="33268805"/>
      </c:bar3D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68805"/>
        <c:crosses val="autoZero"/>
        <c:auto val="1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201000.10000000006</c:v>
                </c:pt>
                <c:pt idx="1">
                  <c:v>117582.39999999995</c:v>
                </c:pt>
                <c:pt idx="2">
                  <c:v>25417.399999999994</c:v>
                </c:pt>
                <c:pt idx="3">
                  <c:v>7552.000000000001</c:v>
                </c:pt>
                <c:pt idx="4">
                  <c:v>1534.9999999999998</c:v>
                </c:pt>
                <c:pt idx="5">
                  <c:v>24991.499999999993</c:v>
                </c:pt>
                <c:pt idx="6">
                  <c:v>29557.500000000007</c:v>
                </c:pt>
              </c:numCache>
            </c:numRef>
          </c:val>
          <c:shape val="box"/>
        </c:ser>
        <c:shape val="box"/>
        <c:axId val="30983790"/>
        <c:axId val="10418655"/>
      </c:bar3D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293954.3</c:v>
                </c:pt>
                <c:pt idx="1">
                  <c:v>55042.400000000016</c:v>
                </c:pt>
                <c:pt idx="2">
                  <c:v>11930.599999999999</c:v>
                </c:pt>
                <c:pt idx="3">
                  <c:v>4049</c:v>
                </c:pt>
                <c:pt idx="4">
                  <c:v>3956.399999999999</c:v>
                </c:pt>
                <c:pt idx="5">
                  <c:v>117413.10000000003</c:v>
                </c:pt>
              </c:numCache>
            </c:numRef>
          </c:val>
          <c:shape val="box"/>
        </c:ser>
        <c:shape val="box"/>
        <c:axId val="26659032"/>
        <c:axId val="38604697"/>
      </c:bar3D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</f>
        <v>201366.40000000005</v>
      </c>
      <c r="E6" s="3">
        <f>D6/D144*100</f>
        <v>41.12447437052106</v>
      </c>
      <c r="F6" s="3">
        <f>D6/B6*100</f>
        <v>92.42307272164815</v>
      </c>
      <c r="G6" s="3">
        <f aca="true" t="shared" si="0" ref="G6:G43">D6/C6*100</f>
        <v>59.31060971112624</v>
      </c>
      <c r="H6" s="3">
        <f>B6-D6</f>
        <v>16508.199999999953</v>
      </c>
      <c r="I6" s="3">
        <f aca="true" t="shared" si="1" ref="I6:I43">C6-D6</f>
        <v>138145.19999999992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</f>
        <v>103928.9</v>
      </c>
      <c r="E7" s="107">
        <f>D7/D6*100</f>
        <v>51.611837923307945</v>
      </c>
      <c r="F7" s="107">
        <f>D7/B7*100</f>
        <v>92.36441359574476</v>
      </c>
      <c r="G7" s="107">
        <f>D7/C7*100</f>
        <v>59.75109292821974</v>
      </c>
      <c r="H7" s="107">
        <f>B7-D7</f>
        <v>8591.600000000006</v>
      </c>
      <c r="I7" s="107">
        <f t="shared" si="1"/>
        <v>70007.5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</f>
        <v>152596.09999999998</v>
      </c>
      <c r="E8" s="1">
        <f>D8/D6*100</f>
        <v>75.78031886153795</v>
      </c>
      <c r="F8" s="1">
        <f>D8/B8*100</f>
        <v>95.8725377845464</v>
      </c>
      <c r="G8" s="1">
        <f t="shared" si="0"/>
        <v>60.56249149186373</v>
      </c>
      <c r="H8" s="1">
        <f>B8-D8</f>
        <v>6569.500000000029</v>
      </c>
      <c r="I8" s="1">
        <f t="shared" si="1"/>
        <v>99368.60000000003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0.004469464617731656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</f>
        <v>10129.699999999997</v>
      </c>
      <c r="E10" s="1">
        <f>D10/D6*100</f>
        <v>5.030481748692927</v>
      </c>
      <c r="F10" s="1">
        <f aca="true" t="shared" si="3" ref="F10:F41">D10/B10*100</f>
        <v>83.82945620960464</v>
      </c>
      <c r="G10" s="1">
        <f t="shared" si="0"/>
        <v>45.815844700944375</v>
      </c>
      <c r="H10" s="1">
        <f t="shared" si="2"/>
        <v>1954.0000000000036</v>
      </c>
      <c r="I10" s="1">
        <f t="shared" si="1"/>
        <v>11979.900000000001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</f>
        <v>36562.20000000001</v>
      </c>
      <c r="E11" s="1">
        <f>D11/D6*100</f>
        <v>18.157051027380934</v>
      </c>
      <c r="F11" s="1">
        <f t="shared" si="3"/>
        <v>84.12626463665211</v>
      </c>
      <c r="G11" s="1">
        <f t="shared" si="0"/>
        <v>59.54183555651821</v>
      </c>
      <c r="H11" s="1">
        <f t="shared" si="2"/>
        <v>6898.899999999994</v>
      </c>
      <c r="I11" s="1">
        <f t="shared" si="1"/>
        <v>24843.699999999983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</f>
        <v>184</v>
      </c>
      <c r="E12" s="1">
        <f>D12/D6*100</f>
        <v>0.09137572107362497</v>
      </c>
      <c r="F12" s="1">
        <f t="shared" si="3"/>
        <v>74.73598700243704</v>
      </c>
      <c r="G12" s="1">
        <f t="shared" si="0"/>
        <v>62.14116852414725</v>
      </c>
      <c r="H12" s="1">
        <f t="shared" si="2"/>
        <v>62.19999999999999</v>
      </c>
      <c r="I12" s="1">
        <f t="shared" si="1"/>
        <v>112.09999999999997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1885.400000000067</v>
      </c>
      <c r="E13" s="1">
        <f>D13/D6*100</f>
        <v>0.9363031766968405</v>
      </c>
      <c r="F13" s="1">
        <f t="shared" si="3"/>
        <v>65.17560840708195</v>
      </c>
      <c r="G13" s="1">
        <f t="shared" si="0"/>
        <v>51.0934663017284</v>
      </c>
      <c r="H13" s="1">
        <f t="shared" si="2"/>
        <v>1007.3999999999332</v>
      </c>
      <c r="I13" s="1">
        <f t="shared" si="1"/>
        <v>1804.6999999999084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</f>
        <v>119091.79999999996</v>
      </c>
      <c r="E18" s="3">
        <f>D18/D144*100</f>
        <v>24.321772037634965</v>
      </c>
      <c r="F18" s="3">
        <f>D18/B18*100</f>
        <v>91.73334031715267</v>
      </c>
      <c r="G18" s="3">
        <f t="shared" si="0"/>
        <v>52.53583358184065</v>
      </c>
      <c r="H18" s="3">
        <f>B18-D18</f>
        <v>10732.100000000035</v>
      </c>
      <c r="I18" s="3">
        <f t="shared" si="1"/>
        <v>107595.00000000006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</f>
        <v>107769.20000000001</v>
      </c>
      <c r="E19" s="107">
        <f>D19/D18*100</f>
        <v>90.49254440691973</v>
      </c>
      <c r="F19" s="107">
        <f t="shared" si="3"/>
        <v>92.90544384941914</v>
      </c>
      <c r="G19" s="107">
        <f t="shared" si="0"/>
        <v>57.779145524964726</v>
      </c>
      <c r="H19" s="107">
        <f t="shared" si="2"/>
        <v>8229.599999999991</v>
      </c>
      <c r="I19" s="107">
        <f t="shared" si="1"/>
        <v>78750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</f>
        <v>92286.59999999996</v>
      </c>
      <c r="E20" s="1">
        <f>D20/D18*100</f>
        <v>77.49198517446206</v>
      </c>
      <c r="F20" s="1">
        <f t="shared" si="3"/>
        <v>93.22537957229295</v>
      </c>
      <c r="G20" s="1">
        <f t="shared" si="0"/>
        <v>54.544229499650974</v>
      </c>
      <c r="H20" s="1">
        <f t="shared" si="2"/>
        <v>6706.400000000038</v>
      </c>
      <c r="I20" s="1">
        <f t="shared" si="1"/>
        <v>76909.30000000003</v>
      </c>
    </row>
    <row r="21" spans="1:9" ht="18">
      <c r="A21" s="29" t="s">
        <v>2</v>
      </c>
      <c r="B21" s="49">
        <f>6770+22</f>
        <v>6792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11+1.8+42.7+3+47.6+40.1+0.7+2.5+101.4-0.1+82.5+53+0.2+1536.8+83.2+0.7+12.8+1.8+77.1+0.2+37.6+299.6+50.4+17.9+245.6+224.3+1.2+312.9+1.2+314.9+3.5+3.6+128.9+182.5+0.1+23.5+30.3+658.3</f>
        <v>4635.299999999999</v>
      </c>
      <c r="E21" s="1">
        <f>D21/D18*100</f>
        <v>3.8922075239437146</v>
      </c>
      <c r="F21" s="1">
        <f t="shared" si="3"/>
        <v>68.2464664310954</v>
      </c>
      <c r="G21" s="1">
        <f t="shared" si="0"/>
        <v>36.5231574136817</v>
      </c>
      <c r="H21" s="1">
        <f t="shared" si="2"/>
        <v>2156.7000000000007</v>
      </c>
      <c r="I21" s="1">
        <f t="shared" si="1"/>
        <v>8056.1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173.9+19+7.6+19.5+89.8+0.1+92.4+48.6+202.1+56.1+96.9+242.1+36.1+19.2+171.7+0.1+22.2+39+81.6+82+84.2+0.1+30.3-30.3+115.9</f>
        <v>1700.2</v>
      </c>
      <c r="E22" s="1">
        <f>D22/D18*100</f>
        <v>1.427638174920524</v>
      </c>
      <c r="F22" s="1">
        <f t="shared" si="3"/>
        <v>90.79354907615081</v>
      </c>
      <c r="G22" s="1">
        <f t="shared" si="0"/>
        <v>52.26078136046476</v>
      </c>
      <c r="H22" s="1">
        <f t="shared" si="2"/>
        <v>172.39999999999986</v>
      </c>
      <c r="I22" s="1">
        <f t="shared" si="1"/>
        <v>1553.1000000000001</v>
      </c>
    </row>
    <row r="23" spans="1:9" ht="18">
      <c r="A23" s="29" t="s">
        <v>0</v>
      </c>
      <c r="B23" s="49">
        <f>13596.3-22</f>
        <v>13574.3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96.9+173.9+611.9+463.4+109.9+698.9+114.7+0.2+702.4+1027.2+819.6+1945.5+240.6+329.9+0.1+104.4+1287.1+2.2+0.5+9+338.9+138.1+1558.4-0.2+1154.7+105.4+0.9+293.6+119+115+9.1+124.5+51.3+389.9</f>
        <v>13136.9</v>
      </c>
      <c r="E23" s="1">
        <f>D23/D18*100</f>
        <v>11.030902211571245</v>
      </c>
      <c r="F23" s="1">
        <f t="shared" si="3"/>
        <v>96.77773439514377</v>
      </c>
      <c r="G23" s="1">
        <f t="shared" si="0"/>
        <v>52.14255662017449</v>
      </c>
      <c r="H23" s="1">
        <f t="shared" si="2"/>
        <v>437.39999999999964</v>
      </c>
      <c r="I23" s="1">
        <f t="shared" si="1"/>
        <v>12057.300000000001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111+58.1+166.1+55.7+24.9+10.1-0.1+89.8+44.2+0.1+106.9+106.7</f>
        <v>773.5</v>
      </c>
      <c r="E24" s="1">
        <f>D24/D18*100</f>
        <v>0.6494989579467271</v>
      </c>
      <c r="F24" s="1">
        <f t="shared" si="3"/>
        <v>92.97992547181153</v>
      </c>
      <c r="G24" s="1">
        <f t="shared" si="0"/>
        <v>50.618415025194686</v>
      </c>
      <c r="H24" s="1">
        <f t="shared" si="2"/>
        <v>58.39999999999998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6559.299999999997</v>
      </c>
      <c r="E25" s="1">
        <f>D25/D18*100</f>
        <v>5.507767957155741</v>
      </c>
      <c r="F25" s="1">
        <f t="shared" si="3"/>
        <v>84.52597260344584</v>
      </c>
      <c r="G25" s="1">
        <f t="shared" si="0"/>
        <v>44.24813982825025</v>
      </c>
      <c r="H25" s="1">
        <f t="shared" si="2"/>
        <v>1200.7999999999993</v>
      </c>
      <c r="I25" s="1">
        <f t="shared" si="1"/>
        <v>8264.60000000002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</f>
        <v>25559.6</v>
      </c>
      <c r="E33" s="3">
        <f>D33/D144*100</f>
        <v>5.219962789823772</v>
      </c>
      <c r="F33" s="3">
        <f>D33/B33*100</f>
        <v>94.01820067829529</v>
      </c>
      <c r="G33" s="3">
        <f t="shared" si="0"/>
        <v>60.49423331353119</v>
      </c>
      <c r="H33" s="3">
        <f t="shared" si="2"/>
        <v>1626.2000000000007</v>
      </c>
      <c r="I33" s="3">
        <f t="shared" si="1"/>
        <v>16691.699999999997</v>
      </c>
    </row>
    <row r="34" spans="1:9" ht="18">
      <c r="A34" s="29" t="s">
        <v>3</v>
      </c>
      <c r="B34" s="49">
        <f>19374.1+17.8</f>
        <v>19391.899999999998</v>
      </c>
      <c r="C34" s="50">
        <v>29626.4</v>
      </c>
      <c r="D34" s="51">
        <f>1216.2+1064.6-0.1+1185.2+1240.8+0.1+1202.8+1206.8+1191.1+1224.7+5.8+1196.2+1414.6+52.8+4003.5+27.3+1811.7+0.1+103.5+404.5+5.7</f>
        <v>18557.9</v>
      </c>
      <c r="E34" s="1">
        <f>D34/D33*100</f>
        <v>72.6063788165699</v>
      </c>
      <c r="F34" s="1">
        <f t="shared" si="3"/>
        <v>95.69923524770654</v>
      </c>
      <c r="G34" s="1">
        <f t="shared" si="0"/>
        <v>62.63974023168526</v>
      </c>
      <c r="H34" s="1">
        <f t="shared" si="2"/>
        <v>833.9999999999964</v>
      </c>
      <c r="I34" s="1">
        <f t="shared" si="1"/>
        <v>11068.5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1632.6-17.8</f>
        <v>1614.8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</f>
        <v>1250.6000000000001</v>
      </c>
      <c r="E36" s="1">
        <f>D36/D33*100</f>
        <v>4.89287782281413</v>
      </c>
      <c r="F36" s="1">
        <f t="shared" si="3"/>
        <v>77.44612335892991</v>
      </c>
      <c r="G36" s="1">
        <f t="shared" si="0"/>
        <v>46.76888556469709</v>
      </c>
      <c r="H36" s="1">
        <f t="shared" si="2"/>
        <v>364.1999999999998</v>
      </c>
      <c r="I36" s="1">
        <f t="shared" si="1"/>
        <v>1423.3999999999999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1.3685660182475472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0.0665112130080283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5749.200000000002</v>
      </c>
      <c r="C39" s="49">
        <f>C33-C34-C36-C37-C35-C38</f>
        <v>9388.199999999993</v>
      </c>
      <c r="D39" s="49">
        <f>D33-D34-D36-D37-D35-D38</f>
        <v>5384.2999999999965</v>
      </c>
      <c r="E39" s="1">
        <f>D39/D33*100</f>
        <v>21.065666129360388</v>
      </c>
      <c r="F39" s="1">
        <f t="shared" si="3"/>
        <v>93.65302998678068</v>
      </c>
      <c r="G39" s="1">
        <f t="shared" si="0"/>
        <v>57.35178202424321</v>
      </c>
      <c r="H39" s="1">
        <f>B39-D39</f>
        <v>364.9000000000051</v>
      </c>
      <c r="I39" s="1">
        <f t="shared" si="1"/>
        <v>4003.899999999997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17.7+12.2+11.2+51.1+0.8+30+0.1+18.9+27.3+43.7+9+5.4+5.6+7.8+24.4+6.4-0.1+26.1+70.2+6+6+27.3+26.1+5.1+3+1</f>
        <v>442.3</v>
      </c>
      <c r="E43" s="3">
        <f>D43/D144*100</f>
        <v>0.09032964294977446</v>
      </c>
      <c r="F43" s="3">
        <f>D43/B43*100</f>
        <v>89.35353535353535</v>
      </c>
      <c r="G43" s="3">
        <f t="shared" si="0"/>
        <v>54.01147881304189</v>
      </c>
      <c r="H43" s="3">
        <f t="shared" si="2"/>
        <v>52.69999999999999</v>
      </c>
      <c r="I43" s="3">
        <f t="shared" si="1"/>
        <v>376.59999999999997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193+223+8.7+101.1+200.9+9+241+299.2+7.6+43.6+283.1+0.8+48.7+276.1+3.4+2.2+253.5+5+282+1.9+4.8+3.2+261.3+0.5+265.1+0.7+6.9+276.6+1.6+124.9+209.3+1.9+2.9</f>
        <v>3643.5</v>
      </c>
      <c r="E45" s="3">
        <f>D45/D144*100</f>
        <v>0.7441014110049813</v>
      </c>
      <c r="F45" s="3">
        <f>D45/B45*100</f>
        <v>92.75476693566864</v>
      </c>
      <c r="G45" s="3">
        <f aca="true" t="shared" si="4" ref="G45:G75">D45/C45*100</f>
        <v>53.99457609033921</v>
      </c>
      <c r="H45" s="3">
        <f>B45-D45</f>
        <v>284.5999999999999</v>
      </c>
      <c r="I45" s="3">
        <f aca="true" t="shared" si="5" ref="I45:I76">C45-D45</f>
        <v>3104.4000000000005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193+222.7+1.6+196.4+240.9+0.1+199.7+265.9+214+253.1+238.6+255.9+243.9+273.5+83.6+206</f>
        <v>3088.9</v>
      </c>
      <c r="E46" s="1">
        <f>D46/D45*100</f>
        <v>84.7783724440785</v>
      </c>
      <c r="F46" s="1">
        <f aca="true" t="shared" si="6" ref="F46:F73">D46/B46*100</f>
        <v>92.84898400865697</v>
      </c>
      <c r="G46" s="1">
        <f t="shared" si="4"/>
        <v>53.66493511006099</v>
      </c>
      <c r="H46" s="1">
        <f aca="true" t="shared" si="7" ref="H46:H73">B46-D46</f>
        <v>237.9000000000001</v>
      </c>
      <c r="I46" s="1">
        <f t="shared" si="5"/>
        <v>2666.9999999999995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0.01921229586935639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0.8700425415122823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4.7+90.3+4.8+67.1+3.1+1.1+45.6+36.3+2.7+2+0.1+34.4+3.4+0.5+2.5+1.1+0.5+0.5+1.4</f>
        <v>302.0999999999999</v>
      </c>
      <c r="E49" s="1">
        <f>D49/D45*100</f>
        <v>8.291477974475091</v>
      </c>
      <c r="F49" s="1">
        <f t="shared" si="6"/>
        <v>96.39438417358008</v>
      </c>
      <c r="G49" s="1">
        <f t="shared" si="4"/>
        <v>56.12112205090097</v>
      </c>
      <c r="H49" s="1">
        <f t="shared" si="7"/>
        <v>11.300000000000068</v>
      </c>
      <c r="I49" s="1">
        <f t="shared" si="5"/>
        <v>236.20000000000005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220.10000000000002</v>
      </c>
      <c r="E50" s="1">
        <f>D50/D45*100</f>
        <v>6.040894744064774</v>
      </c>
      <c r="F50" s="1">
        <f t="shared" si="6"/>
        <v>88.18108974358984</v>
      </c>
      <c r="G50" s="1">
        <f t="shared" si="4"/>
        <v>56.10502166709138</v>
      </c>
      <c r="H50" s="1">
        <f t="shared" si="7"/>
        <v>29.499999999999744</v>
      </c>
      <c r="I50" s="1">
        <f t="shared" si="5"/>
        <v>172.20000000000095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</f>
        <v>7593.200000000002</v>
      </c>
      <c r="E51" s="3">
        <f>D51/D144*100</f>
        <v>1.5507371576898652</v>
      </c>
      <c r="F51" s="3">
        <f>D51/B51*100</f>
        <v>86.6635470285447</v>
      </c>
      <c r="G51" s="3">
        <f t="shared" si="4"/>
        <v>53.44425909893932</v>
      </c>
      <c r="H51" s="3">
        <f>B51-D51</f>
        <v>1168.499999999999</v>
      </c>
      <c r="I51" s="3">
        <f t="shared" si="5"/>
        <v>6614.499999999999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260.4+390.2+0.1+271.7+395.7-0.1+282.9+391.4+0.1+7.8+263.9+397.2+272.6+486-0.1+358+766.6-0.1+295.1+13.6</f>
        <v>4853</v>
      </c>
      <c r="E52" s="1">
        <f>D52/D51*100</f>
        <v>63.91244797977136</v>
      </c>
      <c r="F52" s="1">
        <f t="shared" si="6"/>
        <v>91.60752038659015</v>
      </c>
      <c r="G52" s="1">
        <f t="shared" si="4"/>
        <v>55.59565132717004</v>
      </c>
      <c r="H52" s="1">
        <f t="shared" si="7"/>
        <v>444.60000000000036</v>
      </c>
      <c r="I52" s="1">
        <f t="shared" si="5"/>
        <v>3876.1000000000004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1.7+1.5+4.6+9.7+8-0.1+0.1+5.9+12.1+0.1+17.6+12.8+4+10.7+8.4+14.1+1.9+4.9+0.7</f>
        <v>118.70000000000002</v>
      </c>
      <c r="E54" s="1">
        <f>D54/D51*100</f>
        <v>1.5632407943949849</v>
      </c>
      <c r="F54" s="1">
        <f t="shared" si="6"/>
        <v>79.71793149764945</v>
      </c>
      <c r="G54" s="1">
        <f t="shared" si="4"/>
        <v>45.013272658323864</v>
      </c>
      <c r="H54" s="1">
        <f t="shared" si="7"/>
        <v>30.19999999999999</v>
      </c>
      <c r="I54" s="1">
        <f t="shared" si="5"/>
        <v>144.99999999999997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1.1+7.6+5.9+0.3+0.2+6.8+0.3+67.1+16.4-0.1+19.5+19.3+76.2+4.5+12.1+86.4+1+0.1+7.3+44.6+0.6+0.7+4.7+3.3+0.6+3.6+2.4+6.1+0.1+1.4+1.4+0.4</f>
        <v>401.9000000000001</v>
      </c>
      <c r="E55" s="1">
        <f>D55/D51*100</f>
        <v>5.292893641679398</v>
      </c>
      <c r="F55" s="1">
        <f t="shared" si="6"/>
        <v>95.440512942294</v>
      </c>
      <c r="G55" s="1">
        <f t="shared" si="4"/>
        <v>56.565798733286435</v>
      </c>
      <c r="H55" s="1">
        <f t="shared" si="7"/>
        <v>19.199999999999932</v>
      </c>
      <c r="I55" s="1">
        <f t="shared" si="5"/>
        <v>308.5999999999999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2219.6000000000017</v>
      </c>
      <c r="E56" s="1">
        <f>D56/D51*100</f>
        <v>29.23141758415426</v>
      </c>
      <c r="F56" s="1">
        <f t="shared" si="6"/>
        <v>76.69396358107879</v>
      </c>
      <c r="G56" s="1">
        <f t="shared" si="4"/>
        <v>49.39579392455772</v>
      </c>
      <c r="H56" s="1">
        <f t="shared" si="7"/>
        <v>674.4999999999986</v>
      </c>
      <c r="I56" s="1">
        <f>C56-D56</f>
        <v>2273.899999999999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36.1+65.6+6.5+0.4+1.3+60.3+3+39.2+0.1+14.1+69.1+5.2-0.1+1.8+81+43+6.1+66+42.4+63.1+71.4+46.8+10.3+27.4+2.3+82.5+2.8+0.1+44.9+0.6+7.5+171.3-0.1+367.2+95.8+11.5+311.3+2</f>
        <v>1859.7999999999997</v>
      </c>
      <c r="E58" s="3">
        <f>D58/D144*100</f>
        <v>0.3798215463666979</v>
      </c>
      <c r="F58" s="3">
        <f>D58/B58*100</f>
        <v>51.11306546473918</v>
      </c>
      <c r="G58" s="3">
        <f t="shared" si="4"/>
        <v>33.661538461538456</v>
      </c>
      <c r="H58" s="3">
        <f>B58-D58</f>
        <v>1778.8000000000002</v>
      </c>
      <c r="I58" s="3">
        <f t="shared" si="5"/>
        <v>3665.2000000000003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40.434455317776106</v>
      </c>
      <c r="F59" s="1">
        <f t="shared" si="6"/>
        <v>89.98444417853295</v>
      </c>
      <c r="G59" s="1">
        <f t="shared" si="4"/>
        <v>52.73122501928336</v>
      </c>
      <c r="H59" s="1">
        <f t="shared" si="7"/>
        <v>83.70000000000016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82+25+0.2</f>
        <v>107.2</v>
      </c>
      <c r="E60" s="1">
        <f>D60/D58*100</f>
        <v>5.7640606516829775</v>
      </c>
      <c r="F60" s="1">
        <f>D60/B60*100</f>
        <v>53.306812531079075</v>
      </c>
      <c r="G60" s="1">
        <f t="shared" si="4"/>
        <v>35.745248416138715</v>
      </c>
      <c r="H60" s="1">
        <f t="shared" si="7"/>
        <v>93.89999999999999</v>
      </c>
      <c r="I60" s="1">
        <f t="shared" si="5"/>
        <v>192.7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1.3+56.1+4.9+63.5+3.5+0.7+63-0.1+10.3+25.7+2.8+0.3+7.3+0.2</f>
        <v>239.50000000000003</v>
      </c>
      <c r="E61" s="1">
        <f>D61/D58*100</f>
        <v>12.877728788041729</v>
      </c>
      <c r="F61" s="1">
        <f t="shared" si="6"/>
        <v>82.92936288088643</v>
      </c>
      <c r="G61" s="1">
        <f t="shared" si="4"/>
        <v>51.52753872633391</v>
      </c>
      <c r="H61" s="1">
        <f t="shared" si="7"/>
        <v>49.29999999999998</v>
      </c>
      <c r="I61" s="1">
        <f t="shared" si="5"/>
        <v>225.29999999999998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</f>
        <v>675.7</v>
      </c>
      <c r="E62" s="1">
        <f>D62/D58*100</f>
        <v>36.33186364125176</v>
      </c>
      <c r="F62" s="1">
        <f>D62/B62*100</f>
        <v>31.739395932171544</v>
      </c>
      <c r="G62" s="1">
        <f t="shared" si="4"/>
        <v>21.595448879798013</v>
      </c>
      <c r="H62" s="1">
        <f t="shared" si="7"/>
        <v>1453.2</v>
      </c>
      <c r="I62" s="1">
        <f t="shared" si="5"/>
        <v>2453.2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85.39999999999968</v>
      </c>
      <c r="E63" s="1">
        <f>D63/D58*100</f>
        <v>4.59189160124743</v>
      </c>
      <c r="F63" s="1">
        <f t="shared" si="6"/>
        <v>46.38783269961976</v>
      </c>
      <c r="G63" s="1">
        <f t="shared" si="4"/>
        <v>41.59766195811005</v>
      </c>
      <c r="H63" s="1">
        <f t="shared" si="7"/>
        <v>98.69999999999969</v>
      </c>
      <c r="I63" s="1">
        <f t="shared" si="5"/>
        <v>119.89999999999971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228.29999999999998</v>
      </c>
      <c r="E68" s="42">
        <f>D68/D144*100</f>
        <v>0.04662504518524419</v>
      </c>
      <c r="F68" s="111">
        <f>D68/B68*100</f>
        <v>77.46861214794704</v>
      </c>
      <c r="G68" s="3">
        <f t="shared" si="4"/>
        <v>54.800768122899655</v>
      </c>
      <c r="H68" s="3">
        <f>B68-D68</f>
        <v>66.40000000000006</v>
      </c>
      <c r="I68" s="3">
        <f t="shared" si="5"/>
        <v>188.30000000000004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0.2+12.6+73.3+85.8+22+1.3+2.3+2.7+1.6+2.5+7.9-0.2+3.6+5.1</f>
        <v>220.7</v>
      </c>
      <c r="E69" s="1">
        <f>D69/D68*100</f>
        <v>96.67104686815594</v>
      </c>
      <c r="F69" s="1">
        <f t="shared" si="6"/>
        <v>95.8315240990013</v>
      </c>
      <c r="G69" s="1">
        <f t="shared" si="4"/>
        <v>89.9714635140644</v>
      </c>
      <c r="H69" s="1">
        <f t="shared" si="7"/>
        <v>9.600000000000023</v>
      </c>
      <c r="I69" s="1">
        <f t="shared" si="5"/>
        <v>24.600000000000023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3.4435885817852294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</f>
        <v>25163.799999999996</v>
      </c>
      <c r="E89" s="3">
        <f>D89/D144*100</f>
        <v>5.139129706668627</v>
      </c>
      <c r="F89" s="3">
        <f aca="true" t="shared" si="10" ref="F89:F95">D89/B89*100</f>
        <v>86.94171017126587</v>
      </c>
      <c r="G89" s="3">
        <f t="shared" si="8"/>
        <v>51.595719596236286</v>
      </c>
      <c r="H89" s="3">
        <f aca="true" t="shared" si="11" ref="H89:H95">B89-D89</f>
        <v>3779.5000000000036</v>
      </c>
      <c r="I89" s="3">
        <f t="shared" si="9"/>
        <v>23607.300000000003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</f>
        <v>21431.5</v>
      </c>
      <c r="E90" s="1">
        <f>D90/D89*100</f>
        <v>85.1679793989779</v>
      </c>
      <c r="F90" s="1">
        <f t="shared" si="10"/>
        <v>91.17187865587258</v>
      </c>
      <c r="G90" s="1">
        <f t="shared" si="8"/>
        <v>54.06806599727534</v>
      </c>
      <c r="H90" s="1">
        <f t="shared" si="11"/>
        <v>2075.2000000000007</v>
      </c>
      <c r="I90" s="1">
        <f t="shared" si="9"/>
        <v>18206.5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</f>
        <v>994.5999999999999</v>
      </c>
      <c r="E91" s="1">
        <f>D91/D89*100</f>
        <v>3.952503199039891</v>
      </c>
      <c r="F91" s="1">
        <f t="shared" si="10"/>
        <v>71.78635871526524</v>
      </c>
      <c r="G91" s="1">
        <f t="shared" si="8"/>
        <v>38.623742767271175</v>
      </c>
      <c r="H91" s="1">
        <f t="shared" si="11"/>
        <v>390.9000000000001</v>
      </c>
      <c r="I91" s="1">
        <f t="shared" si="9"/>
        <v>1580.5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2737.6999999999957</v>
      </c>
      <c r="E93" s="1">
        <f>D93/D89*100</f>
        <v>10.879517401982197</v>
      </c>
      <c r="F93" s="1">
        <f t="shared" si="10"/>
        <v>67.57917602626439</v>
      </c>
      <c r="G93" s="1">
        <f>D93/C93*100</f>
        <v>41.745959133882224</v>
      </c>
      <c r="H93" s="1">
        <f t="shared" si="11"/>
        <v>1313.4000000000028</v>
      </c>
      <c r="I93" s="1">
        <f>C93-D93</f>
        <v>3820.3000000000025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</f>
        <v>29745.600000000006</v>
      </c>
      <c r="E94" s="121">
        <f>D94/D144*100</f>
        <v>6.074857398432763</v>
      </c>
      <c r="F94" s="125">
        <f t="shared" si="10"/>
        <v>94.9258989775208</v>
      </c>
      <c r="G94" s="120">
        <f>D94/C94*100</f>
        <v>58.857539727295936</v>
      </c>
      <c r="H94" s="126">
        <f t="shared" si="11"/>
        <v>1589.9999999999927</v>
      </c>
      <c r="I94" s="121">
        <f>C94-D94</f>
        <v>20792.699999999997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7.55002420526061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</f>
        <v>3279.4999999999995</v>
      </c>
      <c r="E101" s="25">
        <f>D101/D144*100</f>
        <v>0.6697627493868081</v>
      </c>
      <c r="F101" s="25">
        <f>D101/B101*100</f>
        <v>60.39483619086204</v>
      </c>
      <c r="G101" s="25">
        <f aca="true" t="shared" si="12" ref="G101:G142">D101/C101*100</f>
        <v>31.540932522889893</v>
      </c>
      <c r="H101" s="25">
        <f aca="true" t="shared" si="13" ref="H101:H106">B101-D101</f>
        <v>2150.600000000001</v>
      </c>
      <c r="I101" s="25">
        <f aca="true" t="shared" si="14" ref="I101:I142">C101-D101</f>
        <v>7118.1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</f>
        <v>2971.6</v>
      </c>
      <c r="E103" s="1">
        <f>D103/D101*100</f>
        <v>90.61137368501296</v>
      </c>
      <c r="F103" s="1">
        <f aca="true" t="shared" si="15" ref="F103:F142">D103/B103*100</f>
        <v>60.7564915150276</v>
      </c>
      <c r="G103" s="1">
        <f t="shared" si="12"/>
        <v>31.71567319494103</v>
      </c>
      <c r="H103" s="1">
        <f t="shared" si="13"/>
        <v>1919.4</v>
      </c>
      <c r="I103" s="1">
        <f t="shared" si="14"/>
        <v>6397.9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307.89999999999964</v>
      </c>
      <c r="E105" s="96">
        <f>D105/D101*100</f>
        <v>9.38862631498703</v>
      </c>
      <c r="F105" s="96">
        <f t="shared" si="15"/>
        <v>57.11370803190492</v>
      </c>
      <c r="G105" s="96">
        <f t="shared" si="12"/>
        <v>29.948448594494653</v>
      </c>
      <c r="H105" s="96">
        <f>B105-D105</f>
        <v>231.20000000000073</v>
      </c>
      <c r="I105" s="96">
        <f t="shared" si="14"/>
        <v>720.2000000000007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71677.2</v>
      </c>
      <c r="E106" s="94">
        <f>D106/D144*100</f>
        <v>14.638426144335456</v>
      </c>
      <c r="F106" s="94">
        <f>D106/B106*100</f>
        <v>74.11092879055296</v>
      </c>
      <c r="G106" s="94">
        <f t="shared" si="12"/>
        <v>47.84224258593151</v>
      </c>
      <c r="H106" s="94">
        <f t="shared" si="13"/>
        <v>25038.90000000001</v>
      </c>
      <c r="I106" s="94">
        <f t="shared" si="14"/>
        <v>78142.7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</f>
        <v>698.6000000000001</v>
      </c>
      <c r="E107" s="6">
        <f>D107/D106*100</f>
        <v>0.9746474471659052</v>
      </c>
      <c r="F107" s="6">
        <f t="shared" si="15"/>
        <v>61.46942366915972</v>
      </c>
      <c r="G107" s="6">
        <f t="shared" si="12"/>
        <v>38.8154239359929</v>
      </c>
      <c r="H107" s="6">
        <f aca="true" t="shared" si="16" ref="H107:H142">B107-D107</f>
        <v>437.89999999999986</v>
      </c>
      <c r="I107" s="6">
        <f t="shared" si="14"/>
        <v>1101.1999999999998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0.2791682710820177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0.03459956583125457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0.0457607160994012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96.4+0.6+6.3+86+10.4+21.5+5.3+0.1+11.6+102.1+10.6+3.5+5.6+100.7+13.3+0.9+3.6+96.9-0.1+15.7+1.7+1+96.8+0.1+4+1+0.2+1.2</f>
        <v>697.0000000000002</v>
      </c>
      <c r="E113" s="6">
        <f>D113/D106*100</f>
        <v>0.972415217112276</v>
      </c>
      <c r="F113" s="6">
        <f t="shared" si="15"/>
        <v>75.95902353966872</v>
      </c>
      <c r="G113" s="6">
        <f t="shared" si="12"/>
        <v>45.481239804241454</v>
      </c>
      <c r="H113" s="6">
        <f t="shared" si="16"/>
        <v>220.5999999999998</v>
      </c>
      <c r="I113" s="6">
        <f t="shared" si="14"/>
        <v>835.4999999999998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0.050225176206659866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0.08245299760593328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f>132.4+16.7</f>
        <v>149.1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0.18136869185738286</v>
      </c>
      <c r="F117" s="6">
        <f t="shared" si="15"/>
        <v>87.18980549966467</v>
      </c>
      <c r="G117" s="6">
        <f t="shared" si="12"/>
        <v>63.60078277886498</v>
      </c>
      <c r="H117" s="6">
        <f t="shared" si="16"/>
        <v>19.099999999999966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f>100.3+16.7</f>
        <v>117</v>
      </c>
      <c r="C118" s="51">
        <v>150.8</v>
      </c>
      <c r="D118" s="82">
        <f>16.7+16.7+16.7+16.7+16.7+16.7</f>
        <v>100.2</v>
      </c>
      <c r="E118" s="1"/>
      <c r="F118" s="1">
        <f t="shared" si="15"/>
        <v>85.64102564102565</v>
      </c>
      <c r="G118" s="1">
        <f t="shared" si="12"/>
        <v>66.44562334217507</v>
      </c>
      <c r="H118" s="1">
        <f t="shared" si="16"/>
        <v>16.799999999999997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0.5556857689753506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1.0259887383993793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1.930320938875961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0.181229177479031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0.0027902875670366587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235.3-16.7</f>
        <v>218.60000000000002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218.60000000000002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</f>
        <v>93.3</v>
      </c>
      <c r="E127" s="19">
        <f>D127/D106*100</f>
        <v>0.13016691500226013</v>
      </c>
      <c r="F127" s="6">
        <f t="shared" si="15"/>
        <v>27.570921985815605</v>
      </c>
      <c r="G127" s="6">
        <f t="shared" si="12"/>
        <v>12.223241189571597</v>
      </c>
      <c r="H127" s="6">
        <f t="shared" si="16"/>
        <v>245.09999999999997</v>
      </c>
      <c r="I127" s="6">
        <f t="shared" si="14"/>
        <v>670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0.28293515929751717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0.0491090611798452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</f>
        <v>137.29999999999998</v>
      </c>
      <c r="E131" s="19">
        <f>D131/D106*100</f>
        <v>0.19155324147706662</v>
      </c>
      <c r="F131" s="6">
        <f t="shared" si="15"/>
        <v>51.79177668804223</v>
      </c>
      <c r="G131" s="6">
        <f>D131/C131*100</f>
        <v>51.79177668804223</v>
      </c>
      <c r="H131" s="6">
        <f t="shared" si="16"/>
        <v>127.80000000000004</v>
      </c>
      <c r="I131" s="6">
        <f t="shared" si="14"/>
        <v>127.80000000000004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21.9+41.8+0.1+6.1+26+3.6+0.1+41-0.1+21.3+6.2+7.1+43.4+4.5+8.8+48.5+7.5+32.1+0.1+41.9+8.4+5.1+33.1+1.3+25.6+4.3+48.8+5.3+25.6+1.9</f>
        <v>521.3000000000001</v>
      </c>
      <c r="E133" s="19">
        <f>D133/D106*100</f>
        <v>0.7272884543481052</v>
      </c>
      <c r="F133" s="6">
        <f t="shared" si="15"/>
        <v>89.6012375386731</v>
      </c>
      <c r="G133" s="6">
        <f t="shared" si="12"/>
        <v>52.88627371411181</v>
      </c>
      <c r="H133" s="6">
        <f t="shared" si="16"/>
        <v>60.499999999999886</v>
      </c>
      <c r="I133" s="6">
        <f t="shared" si="14"/>
        <v>464.39999999999986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</f>
        <v>442.3000000000001</v>
      </c>
      <c r="E134" s="1">
        <f>D134/D133*100</f>
        <v>84.84557836178786</v>
      </c>
      <c r="F134" s="1">
        <f aca="true" t="shared" si="17" ref="F134:F141">D134/B134*100</f>
        <v>88.19541375872384</v>
      </c>
      <c r="G134" s="1">
        <f t="shared" si="12"/>
        <v>52.11499941086368</v>
      </c>
      <c r="H134" s="1">
        <f t="shared" si="16"/>
        <v>59.199999999999875</v>
      </c>
      <c r="I134" s="1">
        <f t="shared" si="14"/>
        <v>406.3999999999999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4.124304623057739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0.2790287567036659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241.3+64.6+48.1+278.9</f>
        <v>632.9</v>
      </c>
      <c r="E137" s="19">
        <f>D137/D106*100</f>
        <v>0.8829865005887507</v>
      </c>
      <c r="F137" s="112">
        <f t="shared" si="17"/>
        <v>28.768181818181816</v>
      </c>
      <c r="G137" s="6">
        <f t="shared" si="12"/>
        <v>15.8225</v>
      </c>
      <c r="H137" s="6">
        <f t="shared" si="16"/>
        <v>1567.1</v>
      </c>
      <c r="I137" s="6">
        <f t="shared" si="14"/>
        <v>3367.1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626.1+43.8+40.3+236+112.9+11.4-0.1+68.6+570.3+22.4+44.4+39.9+585.7+199.1+14+103.1</f>
        <v>2717.9</v>
      </c>
      <c r="E138" s="19">
        <f>D138/D106*100</f>
        <v>3.791861289224468</v>
      </c>
      <c r="F138" s="112">
        <f t="shared" si="17"/>
        <v>99.6480293308891</v>
      </c>
      <c r="G138" s="6">
        <f t="shared" si="12"/>
        <v>53.051863129745655</v>
      </c>
      <c r="H138" s="6">
        <f t="shared" si="16"/>
        <v>9.599999999999909</v>
      </c>
      <c r="I138" s="6">
        <f t="shared" si="14"/>
        <v>2405.2000000000003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5.842862165374764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0.750866384289565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64.36147059315932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</f>
        <v>11750.199999999997</v>
      </c>
      <c r="E142" s="19">
        <f>D142/D106*100</f>
        <v>16.393218485097073</v>
      </c>
      <c r="F142" s="6">
        <f t="shared" si="15"/>
        <v>90.47593381124344</v>
      </c>
      <c r="G142" s="6">
        <f t="shared" si="12"/>
        <v>52.77810217666662</v>
      </c>
      <c r="H142" s="6">
        <f t="shared" si="16"/>
        <v>1236.9000000000033</v>
      </c>
      <c r="I142" s="6">
        <f t="shared" si="14"/>
        <v>10513.200000000004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75627.3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489650.99999999994</v>
      </c>
      <c r="E144" s="38">
        <v>100</v>
      </c>
      <c r="F144" s="3">
        <f>D144/B144*100</f>
        <v>88.30728455609473</v>
      </c>
      <c r="G144" s="3">
        <f aca="true" t="shared" si="18" ref="G144:G150">D144/C144*100</f>
        <v>54.63741429480999</v>
      </c>
      <c r="H144" s="3">
        <f aca="true" t="shared" si="19" ref="H144:H150">B144-D144</f>
        <v>64834.399999999965</v>
      </c>
      <c r="I144" s="3">
        <f aca="true" t="shared" si="20" ref="I144:I150">C144-D144</f>
        <v>406531.60000000015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311135.8</v>
      </c>
      <c r="C145" s="67">
        <f>C8+C20+C34+C52+C59+C90+C114+C118+C46+C134</f>
        <v>507335.6</v>
      </c>
      <c r="D145" s="67">
        <f>D8+D20+D34+D52+D59+D90+D114+D118+D46+D134</f>
        <v>294108.5</v>
      </c>
      <c r="E145" s="6">
        <f>D145/D144*100</f>
        <v>60.064923792660494</v>
      </c>
      <c r="F145" s="6">
        <f aca="true" t="shared" si="21" ref="F145:F156">D145/B145*100</f>
        <v>94.52737357771109</v>
      </c>
      <c r="G145" s="6">
        <f t="shared" si="18"/>
        <v>57.971193032777514</v>
      </c>
      <c r="H145" s="6">
        <f t="shared" si="19"/>
        <v>17027.29999999999</v>
      </c>
      <c r="I145" s="18">
        <f t="shared" si="20"/>
        <v>213227.09999999998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64439.000000000015</v>
      </c>
      <c r="C146" s="68">
        <f>C11+C23+C36+C55+C61+C91+C49+C135+C108+C111+C95+C132</f>
        <v>99365.7</v>
      </c>
      <c r="D146" s="68">
        <f>D11+D23+D36+D55+D61+D91+D49+D135+D108+D111+D95+D132</f>
        <v>55597.70000000001</v>
      </c>
      <c r="E146" s="6">
        <f>D146/D144*100</f>
        <v>11.354556612771141</v>
      </c>
      <c r="F146" s="6">
        <f t="shared" si="21"/>
        <v>86.2795822405686</v>
      </c>
      <c r="G146" s="6">
        <f t="shared" si="18"/>
        <v>55.95260738866632</v>
      </c>
      <c r="H146" s="6">
        <f t="shared" si="19"/>
        <v>8841.300000000003</v>
      </c>
      <c r="I146" s="18">
        <f t="shared" si="20"/>
        <v>43767.999999999985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12087.5</v>
      </c>
      <c r="E147" s="6">
        <f>D147/D144*100</f>
        <v>2.4685949788727077</v>
      </c>
      <c r="F147" s="6">
        <f t="shared" si="21"/>
        <v>84.26927125816547</v>
      </c>
      <c r="G147" s="6">
        <f t="shared" si="18"/>
        <v>46.51417840664648</v>
      </c>
      <c r="H147" s="6">
        <f t="shared" si="19"/>
        <v>2256.4000000000015</v>
      </c>
      <c r="I147" s="18">
        <f t="shared" si="20"/>
        <v>13899.2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4621.8</v>
      </c>
      <c r="E148" s="6">
        <f>D148/D144*100</f>
        <v>0.943896775458439</v>
      </c>
      <c r="F148" s="6">
        <f t="shared" si="21"/>
        <v>56.813767670559315</v>
      </c>
      <c r="G148" s="6">
        <f t="shared" si="18"/>
        <v>32.16328689334576</v>
      </c>
      <c r="H148" s="6">
        <f t="shared" si="19"/>
        <v>3513.2</v>
      </c>
      <c r="I148" s="18">
        <f t="shared" si="20"/>
        <v>9748</v>
      </c>
      <c r="K148" s="46"/>
      <c r="L148" s="102"/>
    </row>
    <row r="149" spans="1:12" ht="18.75">
      <c r="A149" s="23" t="s">
        <v>2</v>
      </c>
      <c r="B149" s="67">
        <f>B9+B21+B47+B53+B121</f>
        <v>6887.9</v>
      </c>
      <c r="C149" s="67">
        <f>C9+C21+C47+C53+C121</f>
        <v>12818.7</v>
      </c>
      <c r="D149" s="67">
        <f>D9+D21+D47+D53+D121</f>
        <v>4644.999999999999</v>
      </c>
      <c r="E149" s="6">
        <f>D149/D144*100</f>
        <v>0.9486348440011354</v>
      </c>
      <c r="F149" s="6">
        <f t="shared" si="21"/>
        <v>67.43709984175148</v>
      </c>
      <c r="G149" s="6">
        <f t="shared" si="18"/>
        <v>36.2361237879036</v>
      </c>
      <c r="H149" s="6">
        <f t="shared" si="19"/>
        <v>2242.9000000000005</v>
      </c>
      <c r="I149" s="18">
        <f t="shared" si="20"/>
        <v>8173.700000000002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149543.79999999993</v>
      </c>
      <c r="C150" s="67">
        <f>C144-C145-C146-C147-C148-C149</f>
        <v>236306.1000000001</v>
      </c>
      <c r="D150" s="67">
        <f>D144-D145-D146-D147-D148-D149</f>
        <v>118590.49999999993</v>
      </c>
      <c r="E150" s="6">
        <f>D150/D144*100</f>
        <v>24.219392996236085</v>
      </c>
      <c r="F150" s="6">
        <f t="shared" si="21"/>
        <v>79.30151567634364</v>
      </c>
      <c r="G150" s="43">
        <f t="shared" si="18"/>
        <v>50.18512006249516</v>
      </c>
      <c r="H150" s="6">
        <f t="shared" si="19"/>
        <v>30953.300000000003</v>
      </c>
      <c r="I150" s="6">
        <f t="shared" si="20"/>
        <v>117715.60000000017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288.1+1522.4+951.8+530.2+8.8+0.5+0.1+495.9+10.6+101+174.6+2.1+509.4+15+8.4+488.4+154.3+94.8+166.1+65.8</f>
        <v>5588.3</v>
      </c>
      <c r="E152" s="15"/>
      <c r="F152" s="6">
        <f t="shared" si="21"/>
        <v>43.08734974594632</v>
      </c>
      <c r="G152" s="6">
        <f aca="true" t="shared" si="22" ref="G152:G161">D152/C152*100</f>
        <v>30.782238918603312</v>
      </c>
      <c r="H152" s="6">
        <f>B152-D152</f>
        <v>7381.400000000001</v>
      </c>
      <c r="I152" s="6">
        <f aca="true" t="shared" si="23" ref="I152:I161">C152-D152</f>
        <v>12566</v>
      </c>
      <c r="K152" s="46"/>
      <c r="L152" s="46"/>
    </row>
    <row r="153" spans="1:12" ht="18.75">
      <c r="A153" s="23" t="s">
        <v>22</v>
      </c>
      <c r="B153" s="88">
        <f>10210.3+100</f>
        <v>10310.3</v>
      </c>
      <c r="C153" s="67">
        <f>16860.5</f>
        <v>16860.5</v>
      </c>
      <c r="D153" s="67">
        <f>132.1+649.5+498.6+2.9+146.5+119.3+11.1+935</f>
        <v>2495</v>
      </c>
      <c r="E153" s="6"/>
      <c r="F153" s="6">
        <f t="shared" si="21"/>
        <v>24.19910186900478</v>
      </c>
      <c r="G153" s="6">
        <f t="shared" si="22"/>
        <v>14.797900418137067</v>
      </c>
      <c r="H153" s="6">
        <f aca="true" t="shared" si="24" ref="H153:H160">B153-D153</f>
        <v>7815.299999999999</v>
      </c>
      <c r="I153" s="6">
        <f t="shared" si="23"/>
        <v>14365.5</v>
      </c>
      <c r="K153" s="46"/>
      <c r="L153" s="46"/>
    </row>
    <row r="154" spans="1:12" ht="18.75">
      <c r="A154" s="23" t="s">
        <v>61</v>
      </c>
      <c r="B154" s="88">
        <f>103951-100</f>
        <v>103851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</f>
        <v>21718.400000000005</v>
      </c>
      <c r="E154" s="6"/>
      <c r="F154" s="6">
        <f t="shared" si="21"/>
        <v>20.913038873000747</v>
      </c>
      <c r="G154" s="6">
        <f t="shared" si="22"/>
        <v>10.838271298123326</v>
      </c>
      <c r="H154" s="6">
        <f t="shared" si="24"/>
        <v>82132.59999999999</v>
      </c>
      <c r="I154" s="6">
        <f t="shared" si="23"/>
        <v>178667.80000000002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15.4+25.9+416.9+18.7+17.6</f>
        <v>494.5</v>
      </c>
      <c r="E158" s="19"/>
      <c r="F158" s="6">
        <f>D158/B158*100</f>
        <v>59.823372852649406</v>
      </c>
      <c r="G158" s="6">
        <f t="shared" si="22"/>
        <v>36.079089449875966</v>
      </c>
      <c r="H158" s="6">
        <f t="shared" si="24"/>
        <v>332.1</v>
      </c>
      <c r="I158" s="6">
        <f t="shared" si="23"/>
        <v>876.0999999999999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98.8+11.3+146.1+110.9-0.1+10.1+85.3+20.5+418+104.6+257.6+46.9+315.7+1.5+1.4+47.1+128.3+440+24.2</f>
        <v>2268.2</v>
      </c>
      <c r="E160" s="24"/>
      <c r="F160" s="6">
        <f>D160/B160*100</f>
        <v>60.99279337420672</v>
      </c>
      <c r="G160" s="6">
        <f t="shared" si="22"/>
        <v>60.99279337420672</v>
      </c>
      <c r="H160" s="6">
        <f t="shared" si="24"/>
        <v>1450.6000000000004</v>
      </c>
      <c r="I160" s="6">
        <f t="shared" si="23"/>
        <v>1450.6000000000004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523015</v>
      </c>
      <c r="E161" s="25"/>
      <c r="F161" s="3">
        <f>D161/B161*100</f>
        <v>74.98290711145883</v>
      </c>
      <c r="G161" s="3">
        <f t="shared" si="22"/>
        <v>45.433444345279405</v>
      </c>
      <c r="H161" s="3">
        <f>B161-D161</f>
        <v>174497.29999999993</v>
      </c>
      <c r="I161" s="3">
        <f t="shared" si="23"/>
        <v>628152.4000000001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489650.99999999994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489650.99999999994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2015-07-21T06:12:08Z</cp:lastPrinted>
  <dcterms:created xsi:type="dcterms:W3CDTF">2000-06-20T04:48:00Z</dcterms:created>
  <dcterms:modified xsi:type="dcterms:W3CDTF">2015-07-23T05:05:51Z</dcterms:modified>
  <cp:category/>
  <cp:version/>
  <cp:contentType/>
  <cp:contentStatus/>
</cp:coreProperties>
</file>